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\Desktop\Mejor Marketing\"/>
    </mc:Choice>
  </mc:AlternateContent>
  <xr:revisionPtr revIDLastSave="0" documentId="13_ncr:40009_{B216071B-FC8F-42F7-BBBB-37C5095253CB}" xr6:coauthVersionLast="45" xr6:coauthVersionMax="45" xr10:uidLastSave="{00000000-0000-0000-0000-000000000000}"/>
  <bookViews>
    <workbookView xWindow="-108" yWindow="-108" windowWidth="23256" windowHeight="12576"/>
  </bookViews>
  <sheets>
    <sheet name="Presupuesto Maestro de Market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I11" i="2"/>
  <c r="J11" i="2"/>
  <c r="H11" i="2"/>
  <c r="H6" i="2"/>
  <c r="I6" i="2"/>
  <c r="Q6" i="2"/>
  <c r="R6" i="2"/>
  <c r="Z6" i="2"/>
  <c r="AA6" i="2"/>
  <c r="AI6" i="2"/>
  <c r="AJ6" i="2"/>
  <c r="H7" i="2"/>
  <c r="I7" i="2"/>
  <c r="Q7" i="2"/>
  <c r="R7" i="2"/>
  <c r="Z7" i="2"/>
  <c r="AA7" i="2"/>
  <c r="AI7" i="2"/>
  <c r="AJ7" i="2"/>
  <c r="AK7" i="2" s="1"/>
  <c r="H9" i="2"/>
  <c r="I9" i="2"/>
  <c r="Q9" i="2"/>
  <c r="R9" i="2"/>
  <c r="Z9" i="2"/>
  <c r="AA9" i="2"/>
  <c r="AI9" i="2"/>
  <c r="AJ9" i="2"/>
  <c r="AK9" i="2" s="1"/>
  <c r="H10" i="2"/>
  <c r="I10" i="2"/>
  <c r="Q10" i="2"/>
  <c r="S10" i="2" s="1"/>
  <c r="R10" i="2"/>
  <c r="Z10" i="2"/>
  <c r="AA10" i="2"/>
  <c r="AI10" i="2"/>
  <c r="AJ10" i="2"/>
  <c r="H12" i="2"/>
  <c r="I12" i="2"/>
  <c r="Q12" i="2"/>
  <c r="R12" i="2"/>
  <c r="Z12" i="2"/>
  <c r="AA12" i="2"/>
  <c r="AI12" i="2"/>
  <c r="AJ12" i="2"/>
  <c r="AJ14" i="2" s="1"/>
  <c r="H13" i="2"/>
  <c r="I13" i="2"/>
  <c r="Q13" i="2"/>
  <c r="R13" i="2"/>
  <c r="Z13" i="2"/>
  <c r="AA13" i="2"/>
  <c r="AI13" i="2"/>
  <c r="AJ13" i="2"/>
  <c r="B14" i="2"/>
  <c r="B23" i="2" s="1"/>
  <c r="C14" i="2"/>
  <c r="C23" i="2" s="1"/>
  <c r="F23" i="2" s="1"/>
  <c r="D14" i="2"/>
  <c r="B24" i="2" s="1"/>
  <c r="E14" i="2"/>
  <c r="C24" i="2" s="1"/>
  <c r="F14" i="2"/>
  <c r="B25" i="2" s="1"/>
  <c r="G14" i="2"/>
  <c r="C25" i="2" s="1"/>
  <c r="K14" i="2"/>
  <c r="B26" i="2" s="1"/>
  <c r="L14" i="2"/>
  <c r="C26" i="2" s="1"/>
  <c r="M14" i="2"/>
  <c r="N14" i="2"/>
  <c r="C27" i="2" s="1"/>
  <c r="O14" i="2"/>
  <c r="B28" i="2" s="1"/>
  <c r="P14" i="2"/>
  <c r="C28" i="2" s="1"/>
  <c r="T14" i="2"/>
  <c r="B29" i="2" s="1"/>
  <c r="D29" i="2" s="1"/>
  <c r="U14" i="2"/>
  <c r="C29" i="2" s="1"/>
  <c r="V14" i="2"/>
  <c r="B30" i="2" s="1"/>
  <c r="W14" i="2"/>
  <c r="C30" i="2" s="1"/>
  <c r="X14" i="2"/>
  <c r="B31" i="2" s="1"/>
  <c r="Y14" i="2"/>
  <c r="AC14" i="2"/>
  <c r="B32" i="2"/>
  <c r="AD14" i="2"/>
  <c r="AE14" i="2"/>
  <c r="B33" i="2" s="1"/>
  <c r="AF14" i="2"/>
  <c r="C33" i="2" s="1"/>
  <c r="AG14" i="2"/>
  <c r="AH14" i="2"/>
  <c r="C34" i="2" s="1"/>
  <c r="C31" i="2"/>
  <c r="C32" i="2"/>
  <c r="J9" i="2" l="1"/>
  <c r="J6" i="2"/>
  <c r="D33" i="2"/>
  <c r="AK13" i="2"/>
  <c r="AB12" i="2"/>
  <c r="F25" i="2"/>
  <c r="D32" i="2"/>
  <c r="B34" i="2"/>
  <c r="D34" i="2" s="1"/>
  <c r="AM12" i="2"/>
  <c r="AL13" i="2"/>
  <c r="AL9" i="2"/>
  <c r="D30" i="2"/>
  <c r="D28" i="2"/>
  <c r="AM6" i="2"/>
  <c r="AK12" i="2"/>
  <c r="J10" i="2"/>
  <c r="J7" i="2"/>
  <c r="D31" i="2"/>
  <c r="D25" i="2"/>
  <c r="AB13" i="2"/>
  <c r="J12" i="2"/>
  <c r="AM13" i="2"/>
  <c r="D24" i="2"/>
  <c r="S13" i="2"/>
  <c r="AB10" i="2"/>
  <c r="AB6" i="2"/>
  <c r="AB14" i="2" s="1"/>
  <c r="S12" i="2"/>
  <c r="AM10" i="2"/>
  <c r="S6" i="2"/>
  <c r="S9" i="2"/>
  <c r="Q14" i="2"/>
  <c r="AM9" i="2"/>
  <c r="AM7" i="2"/>
  <c r="AI14" i="2"/>
  <c r="AL12" i="2"/>
  <c r="AN12" i="2" s="1"/>
  <c r="J13" i="2"/>
  <c r="AL6" i="2"/>
  <c r="AB9" i="2"/>
  <c r="AB7" i="2"/>
  <c r="H14" i="2"/>
  <c r="F34" i="2"/>
  <c r="F26" i="2"/>
  <c r="C35" i="2"/>
  <c r="F29" i="2"/>
  <c r="F27" i="2"/>
  <c r="F28" i="2"/>
  <c r="F33" i="2"/>
  <c r="F31" i="2"/>
  <c r="E24" i="2"/>
  <c r="E25" i="2"/>
  <c r="E26" i="2"/>
  <c r="D23" i="2"/>
  <c r="E23" i="2"/>
  <c r="E32" i="2"/>
  <c r="D26" i="2"/>
  <c r="B27" i="2"/>
  <c r="D27" i="2" s="1"/>
  <c r="AL7" i="2"/>
  <c r="AN7" i="2" s="1"/>
  <c r="Z14" i="2"/>
  <c r="F32" i="2"/>
  <c r="F24" i="2"/>
  <c r="AK6" i="2"/>
  <c r="AL10" i="2"/>
  <c r="AN10" i="2" s="1"/>
  <c r="I14" i="2"/>
  <c r="S7" i="2"/>
  <c r="AA14" i="2"/>
  <c r="AK10" i="2"/>
  <c r="F30" i="2"/>
  <c r="R14" i="2"/>
  <c r="AN9" i="2" l="1"/>
  <c r="AN13" i="2"/>
  <c r="E34" i="2"/>
  <c r="E29" i="2"/>
  <c r="AM14" i="2"/>
  <c r="J14" i="2"/>
  <c r="E30" i="2"/>
  <c r="AK14" i="2"/>
  <c r="S14" i="2"/>
  <c r="AN6" i="2"/>
  <c r="E31" i="2"/>
  <c r="D35" i="2"/>
  <c r="B35" i="2"/>
  <c r="E28" i="2"/>
  <c r="E33" i="2"/>
  <c r="AL14" i="2"/>
  <c r="E27" i="2"/>
  <c r="AN14" i="2" l="1"/>
</calcChain>
</file>

<file path=xl/sharedStrings.xml><?xml version="1.0" encoding="utf-8"?>
<sst xmlns="http://schemas.openxmlformats.org/spreadsheetml/2006/main" count="85" uniqueCount="33">
  <si>
    <t>Imagen y creatividad de la marca</t>
  </si>
  <si>
    <t>Otros</t>
  </si>
  <si>
    <t>TOTAL</t>
  </si>
  <si>
    <t>Resumen de gastos</t>
  </si>
  <si>
    <t>Ene-16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</si>
  <si>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</si>
  <si>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</si>
  <si>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</si>
  <si>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</si>
  <si>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</si>
  <si>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</si>
  <si>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</si>
  <si>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</si>
  <si>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</si>
  <si>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</si>
  <si>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Dic-16</t>
  </si>
  <si>
    <t>Presupuesto</t>
  </si>
  <si>
    <t>Real</t>
  </si>
  <si>
    <t>Cantidad restante</t>
  </si>
  <si>
    <t>Presupuesto acumulado</t>
  </si>
  <si>
    <t>Gasto acumulado</t>
  </si>
  <si>
    <t>1er trim.</t>
  </si>
  <si>
    <t>2do trim.</t>
  </si>
  <si>
    <t>3er trim.</t>
  </si>
  <si>
    <t>4to trim.</t>
  </si>
  <si>
    <t>Total del 2015</t>
  </si>
  <si>
    <t>Publicidad de pago en Facebook</t>
  </si>
  <si>
    <t>Publicidad de pago en Google</t>
  </si>
  <si>
    <t>Creación de Contenidos</t>
  </si>
  <si>
    <t>Relaciones públicas / Asistir a eventos</t>
  </si>
  <si>
    <t>Material impreso</t>
  </si>
  <si>
    <t>Pago por participación en eventos</t>
  </si>
  <si>
    <t>PRESUPUESTO DE MARKETING PARA 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</si>
</sst>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$&quot;#,##0.00;[Red]\-&quot;$&quot;#,##0.00"/>
  </numFmts>
  <fonts count="14" x14ac:knownFonts="1">
    <font>
      <sz val="11"/>
      <color theme="1"/>
      <name val="Calibri"/>
      <family val="2"/>
      <scheme val="minor"/>
    </font>
    <font>
      <b/>
      <sz val="24"/>
      <color theme="1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b/>
      <sz val="20"/>
      <color rgb="FF000000"/>
      <name val="Raleway"/>
      <family val="2"/>
    </font>
    <font>
      <sz val="20"/>
      <color theme="1"/>
      <name val="Raleway"/>
      <family val="2"/>
    </font>
    <font>
      <sz val="14"/>
      <color rgb="FF000000"/>
      <name val="Raleway"/>
      <family val="2"/>
    </font>
    <font>
      <b/>
      <sz val="14"/>
      <color rgb="FF000000"/>
      <name val="Raleway"/>
      <family val="2"/>
    </font>
    <font>
      <sz val="14"/>
      <color theme="1"/>
      <name val="Raleway"/>
      <family val="2"/>
    </font>
    <font>
      <b/>
      <sz val="14"/>
      <name val="Raleway"/>
      <family val="2"/>
    </font>
    <font>
      <sz val="14"/>
      <name val="Raleway"/>
      <family val="2"/>
    </font>
    <font>
      <sz val="11"/>
      <name val="Raleway"/>
      <family val="2"/>
    </font>
    <font>
      <b/>
      <sz val="18"/>
      <color rgb="FF000000"/>
      <name val="Raleway"/>
      <family val="2"/>
    </font>
    <font>
      <b/>
      <sz val="14"/>
      <color theme="1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2" borderId="0" xfId="0" applyFont="1" applyFill="1"/>
    <xf numFmtId="49" fontId="4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1" xfId="0" applyFont="1" applyBorder="1"/>
    <xf numFmtId="17" fontId="7" fillId="0" borderId="14" xfId="0" applyNumberFormat="1" applyFont="1" applyBorder="1" applyAlignment="1">
      <alignment horizontal="center"/>
    </xf>
    <xf numFmtId="17" fontId="7" fillId="0" borderId="15" xfId="0" applyNumberFormat="1" applyFont="1" applyBorder="1" applyAlignment="1">
      <alignment horizontal="center"/>
    </xf>
    <xf numFmtId="17" fontId="7" fillId="0" borderId="16" xfId="0" applyNumberFormat="1" applyFont="1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17" fontId="7" fillId="0" borderId="17" xfId="0" applyNumberFormat="1" applyFont="1" applyFill="1" applyBorder="1" applyAlignment="1">
      <alignment horizontal="center" wrapText="1"/>
    </xf>
    <xf numFmtId="17" fontId="7" fillId="0" borderId="1" xfId="0" applyNumberFormat="1" applyFont="1" applyBorder="1" applyAlignment="1">
      <alignment horizontal="center"/>
    </xf>
    <xf numFmtId="17" fontId="7" fillId="0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 applyFill="1"/>
    <xf numFmtId="40" fontId="6" fillId="0" borderId="6" xfId="0" applyNumberFormat="1" applyFont="1" applyFill="1" applyBorder="1"/>
    <xf numFmtId="40" fontId="6" fillId="0" borderId="7" xfId="0" applyNumberFormat="1" applyFont="1" applyFill="1" applyBorder="1"/>
    <xf numFmtId="40" fontId="6" fillId="0" borderId="8" xfId="0" applyNumberFormat="1" applyFont="1" applyFill="1" applyBorder="1"/>
    <xf numFmtId="40" fontId="6" fillId="0" borderId="0" xfId="0" applyNumberFormat="1" applyFont="1" applyFill="1" applyBorder="1"/>
    <xf numFmtId="40" fontId="6" fillId="0" borderId="5" xfId="0" applyNumberFormat="1" applyFont="1" applyFill="1" applyBorder="1"/>
    <xf numFmtId="40" fontId="6" fillId="0" borderId="0" xfId="0" applyNumberFormat="1" applyFont="1" applyFill="1"/>
    <xf numFmtId="40" fontId="8" fillId="0" borderId="0" xfId="0" applyNumberFormat="1" applyFont="1" applyFill="1"/>
    <xf numFmtId="0" fontId="7" fillId="0" borderId="0" xfId="0" applyFont="1" applyFill="1"/>
    <xf numFmtId="40" fontId="10" fillId="0" borderId="6" xfId="0" applyNumberFormat="1" applyFont="1" applyFill="1" applyBorder="1"/>
    <xf numFmtId="40" fontId="10" fillId="0" borderId="7" xfId="0" applyNumberFormat="1" applyFont="1" applyFill="1" applyBorder="1"/>
    <xf numFmtId="40" fontId="10" fillId="0" borderId="0" xfId="0" applyNumberFormat="1" applyFont="1" applyFill="1" applyBorder="1"/>
    <xf numFmtId="0" fontId="11" fillId="0" borderId="0" xfId="0" applyFont="1" applyFill="1"/>
    <xf numFmtId="40" fontId="6" fillId="0" borderId="6" xfId="0" applyNumberFormat="1" applyFont="1" applyBorder="1"/>
    <xf numFmtId="40" fontId="6" fillId="0" borderId="7" xfId="0" applyNumberFormat="1" applyFont="1" applyBorder="1"/>
    <xf numFmtId="40" fontId="6" fillId="0" borderId="0" xfId="0" applyNumberFormat="1" applyFont="1" applyBorder="1"/>
    <xf numFmtId="40" fontId="6" fillId="0" borderId="0" xfId="0" applyNumberFormat="1" applyFont="1"/>
    <xf numFmtId="40" fontId="8" fillId="0" borderId="0" xfId="0" applyNumberFormat="1" applyFont="1"/>
    <xf numFmtId="0" fontId="12" fillId="0" borderId="3" xfId="0" applyFont="1" applyBorder="1"/>
    <xf numFmtId="172" fontId="7" fillId="0" borderId="4" xfId="0" applyNumberFormat="1" applyFont="1" applyBorder="1"/>
    <xf numFmtId="172" fontId="7" fillId="0" borderId="3" xfId="0" applyNumberFormat="1" applyFont="1" applyBorder="1"/>
    <xf numFmtId="172" fontId="7" fillId="0" borderId="2" xfId="0" applyNumberFormat="1" applyFont="1" applyBorder="1"/>
    <xf numFmtId="0" fontId="3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 applyBorder="1"/>
    <xf numFmtId="0" fontId="3" fillId="0" borderId="0" xfId="0" applyFont="1"/>
    <xf numFmtId="0" fontId="4" fillId="0" borderId="10" xfId="0" applyFont="1" applyBorder="1"/>
    <xf numFmtId="17" fontId="7" fillId="0" borderId="11" xfId="0" applyNumberFormat="1" applyFont="1" applyFill="1" applyBorder="1" applyAlignment="1">
      <alignment horizontal="center"/>
    </xf>
    <xf numFmtId="17" fontId="7" fillId="0" borderId="12" xfId="0" applyNumberFormat="1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49" fontId="9" fillId="0" borderId="9" xfId="0" applyNumberFormat="1" applyFont="1" applyFill="1" applyBorder="1"/>
    <xf numFmtId="172" fontId="8" fillId="0" borderId="0" xfId="0" applyNumberFormat="1" applyFont="1" applyFill="1" applyBorder="1"/>
    <xf numFmtId="172" fontId="8" fillId="0" borderId="7" xfId="0" applyNumberFormat="1" applyFont="1" applyFill="1" applyBorder="1"/>
    <xf numFmtId="172" fontId="8" fillId="0" borderId="0" xfId="0" applyNumberFormat="1" applyFont="1" applyBorder="1"/>
    <xf numFmtId="172" fontId="8" fillId="0" borderId="5" xfId="0" applyNumberFormat="1" applyFont="1" applyBorder="1"/>
    <xf numFmtId="49" fontId="13" fillId="0" borderId="9" xfId="0" applyNumberFormat="1" applyFont="1" applyFill="1" applyBorder="1"/>
    <xf numFmtId="0" fontId="12" fillId="0" borderId="18" xfId="0" applyFont="1" applyBorder="1"/>
    <xf numFmtId="172" fontId="13" fillId="0" borderId="19" xfId="0" applyNumberFormat="1" applyFont="1" applyBorder="1"/>
    <xf numFmtId="172" fontId="13" fillId="0" borderId="20" xfId="0" applyNumberFormat="1" applyFont="1" applyBorder="1"/>
    <xf numFmtId="0" fontId="8" fillId="0" borderId="19" xfId="0" applyFont="1" applyBorder="1"/>
    <xf numFmtId="0" fontId="8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Presupuesto de marketing</a:t>
            </a:r>
            <a:r>
              <a:rPr lang="en-US" baseline="0"/>
              <a:t> vs. gasto real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'Presupuesto Maestro de Marketng'!$B$22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'Presupuesto Maestro de Marketng'!$A$23:$A$34</c:f>
              <c:strCache>
                <c:ptCount val="12"/>
                <c:pt idx="0">
                  <c:v>Ene-16</c:v>
                </c:pt>
                <c:pt idx="1">
                  <c:v>Feb-16</c:v>
                </c:pt>
                <c:pt idx="2">
                  <c:v>Mar-16</c:v>
                </c:pt>
                <c:pt idx="3">
                  <c:v>Abr-16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Ago-16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Dic-16</c:v>
                </c:pt>
              </c:strCache>
            </c:strRef>
          </c:cat>
          <c:val>
            <c:numRef>
              <c:f>'Presupuesto Maestro de Marketng'!$B$23:$B$34</c:f>
              <c:numCache>
                <c:formatCode>General</c:formatCode>
                <c:ptCount val="12"/>
                <c:pt idx="0">
                  <c:v>5600</c:v>
                </c:pt>
                <c:pt idx="1">
                  <c:v>4300</c:v>
                </c:pt>
                <c:pt idx="2">
                  <c:v>800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2-4931-AA7D-48D7BE858E1E}"/>
            </c:ext>
          </c:extLst>
        </c:ser>
        <c:ser>
          <c:idx val="1"/>
          <c:order val="1"/>
          <c:tx>
            <c:strRef>
              <c:f>'Presupuesto Maestro de Marketng'!$C$22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'Presupuesto Maestro de Marketng'!$A$23:$A$34</c:f>
              <c:strCache>
                <c:ptCount val="12"/>
                <c:pt idx="0">
                  <c:v>Ene-16</c:v>
                </c:pt>
                <c:pt idx="1">
                  <c:v>Feb-16</c:v>
                </c:pt>
                <c:pt idx="2">
                  <c:v>Mar-16</c:v>
                </c:pt>
                <c:pt idx="3">
                  <c:v>Abr-16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Ago-16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Dic-16</c:v>
                </c:pt>
              </c:strCache>
            </c:strRef>
          </c:cat>
          <c:val>
            <c:numRef>
              <c:f>'Presupuesto Maestro de Marketng'!$C$23:$C$34</c:f>
              <c:numCache>
                <c:formatCode>General</c:formatCode>
                <c:ptCount val="12"/>
                <c:pt idx="0">
                  <c:v>5166</c:v>
                </c:pt>
                <c:pt idx="1">
                  <c:v>4989</c:v>
                </c:pt>
                <c:pt idx="2">
                  <c:v>1200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2-4931-AA7D-48D7BE858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58239"/>
        <c:axId val="1"/>
      </c:barChart>
      <c:catAx>
        <c:axId val="19655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9655823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6401195391400099"/>
          <c:y val="0.52694933929245291"/>
          <c:w val="0.1245250044443682"/>
          <c:h val="0.206095741589937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de marketing acumulado vs. gasto real</a:t>
            </a:r>
          </a:p>
        </c:rich>
      </c:tx>
      <c:layout>
        <c:manualLayout>
          <c:xMode val="edge"/>
          <c:yMode val="edge"/>
          <c:x val="0.35416556946775096"/>
          <c:y val="4.34056433368991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'Presupuesto Maestro de Marketng'!$E$22</c:f>
              <c:strCache>
                <c:ptCount val="1"/>
                <c:pt idx="0">
                  <c:v>Presupuesto acumulado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'Presupuesto Maestro de Marketng'!$A$23:$A$34</c:f>
              <c:strCache>
                <c:ptCount val="12"/>
                <c:pt idx="0">
                  <c:v>Ene-16</c:v>
                </c:pt>
                <c:pt idx="1">
                  <c:v>Feb-16</c:v>
                </c:pt>
                <c:pt idx="2">
                  <c:v>Mar-16</c:v>
                </c:pt>
                <c:pt idx="3">
                  <c:v>Abr-16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Ago-16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Dic-16</c:v>
                </c:pt>
              </c:strCache>
            </c:strRef>
          </c:cat>
          <c:val>
            <c:numRef>
              <c:f>'Presupuesto Maestro de Marketng'!$E$23:$E$34</c:f>
              <c:numCache>
                <c:formatCode>General</c:formatCode>
                <c:ptCount val="12"/>
                <c:pt idx="0">
                  <c:v>5600</c:v>
                </c:pt>
                <c:pt idx="1">
                  <c:v>9900</c:v>
                </c:pt>
                <c:pt idx="2">
                  <c:v>10700</c:v>
                </c:pt>
                <c:pt idx="3">
                  <c:v>10700</c:v>
                </c:pt>
                <c:pt idx="4">
                  <c:v>10700</c:v>
                </c:pt>
                <c:pt idx="5">
                  <c:v>10700</c:v>
                </c:pt>
                <c:pt idx="6">
                  <c:v>10700</c:v>
                </c:pt>
                <c:pt idx="7">
                  <c:v>10700</c:v>
                </c:pt>
                <c:pt idx="8">
                  <c:v>10700</c:v>
                </c:pt>
                <c:pt idx="9">
                  <c:v>10700</c:v>
                </c:pt>
                <c:pt idx="10">
                  <c:v>10700</c:v>
                </c:pt>
                <c:pt idx="11">
                  <c:v>10700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D-4ABA-ADF4-B0AAE6E043F6}"/>
            </c:ext>
          </c:extLst>
        </c:ser>
        <c:ser>
          <c:idx val="1"/>
          <c:order val="1"/>
          <c:tx>
            <c:strRef>
              <c:f>'Presupuesto Maestro de Marketng'!$F$22</c:f>
              <c:strCache>
                <c:ptCount val="1"/>
                <c:pt idx="0">
                  <c:v>Gasto acumulado</c:v>
                </c:pt>
              </c:strCache>
            </c:strRef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cat>
            <c:strRef>
              <c:f>'Presupuesto Maestro de Marketng'!$A$23:$A$34</c:f>
              <c:strCache>
                <c:ptCount val="12"/>
                <c:pt idx="0">
                  <c:v>Ene-16</c:v>
                </c:pt>
                <c:pt idx="1">
                  <c:v>Feb-16</c:v>
                </c:pt>
                <c:pt idx="2">
                  <c:v>Mar-16</c:v>
                </c:pt>
                <c:pt idx="3">
                  <c:v>Abr-16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Ago-16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Dic-16</c:v>
                </c:pt>
              </c:strCache>
            </c:strRef>
          </c:cat>
          <c:val>
            <c:numRef>
              <c:f>'Presupuesto Maestro de Marketng'!$F$23:$F$34</c:f>
              <c:numCache>
                <c:formatCode>General</c:formatCode>
                <c:ptCount val="12"/>
                <c:pt idx="0">
                  <c:v>5166</c:v>
                </c:pt>
                <c:pt idx="1">
                  <c:v>10155</c:v>
                </c:pt>
                <c:pt idx="2">
                  <c:v>11355</c:v>
                </c:pt>
                <c:pt idx="3">
                  <c:v>11355</c:v>
                </c:pt>
                <c:pt idx="4">
                  <c:v>11355</c:v>
                </c:pt>
                <c:pt idx="5">
                  <c:v>11355</c:v>
                </c:pt>
                <c:pt idx="6">
                  <c:v>11355</c:v>
                </c:pt>
                <c:pt idx="7">
                  <c:v>11355</c:v>
                </c:pt>
                <c:pt idx="8">
                  <c:v>11355</c:v>
                </c:pt>
                <c:pt idx="9">
                  <c:v>11355</c:v>
                </c:pt>
                <c:pt idx="10">
                  <c:v>11355</c:v>
                </c:pt>
                <c:pt idx="11">
                  <c:v>11355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D-4ABA-ADF4-B0AAE6E04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187711"/>
        <c:axId val="1"/>
      </c:lineChart>
      <c:catAx>
        <c:axId val="198187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981877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130226470633488"/>
          <c:y val="0.57038902905403333"/>
          <c:w val="0.23849850615784079"/>
          <c:h val="0.150004906991482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</xdr:colOff>
      <xdr:row>2</xdr:row>
      <xdr:rowOff>175260</xdr:rowOff>
    </xdr:from>
    <xdr:to>
      <xdr:col>1</xdr:col>
      <xdr:colOff>643794</xdr:colOff>
      <xdr:row>2</xdr:row>
      <xdr:rowOff>482600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A8FA62-FF2B-4CA0-A24C-7F1CE4F2689C}"/>
            </a:ext>
          </a:extLst>
        </xdr:cNvPr>
        <xdr:cNvSpPr txBox="1"/>
      </xdr:nvSpPr>
      <xdr:spPr>
        <a:xfrm>
          <a:off x="90170" y="1043940"/>
          <a:ext cx="4714144" cy="30734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500"/>
            </a:lnSpc>
          </a:pPr>
          <a:r>
            <a:rPr lang="es" sz="1400" b="0" baseline="0"/>
            <a:t>Ingresa tus </a:t>
          </a:r>
          <a:r>
            <a:rPr lang="es" sz="1400" b="1" baseline="0"/>
            <a:t>gastos proyectados</a:t>
          </a:r>
          <a:r>
            <a:rPr lang="es" sz="1400" b="0" baseline="0"/>
            <a:t>. </a:t>
          </a:r>
        </a:p>
      </xdr:txBody>
    </xdr:sp>
    <xdr:clientData/>
  </xdr:twoCellAnchor>
  <xdr:twoCellAnchor>
    <xdr:from>
      <xdr:col>0</xdr:col>
      <xdr:colOff>2447242</xdr:colOff>
      <xdr:row>2</xdr:row>
      <xdr:rowOff>482600</xdr:rowOff>
    </xdr:from>
    <xdr:to>
      <xdr:col>1</xdr:col>
      <xdr:colOff>426720</xdr:colOff>
      <xdr:row>4</xdr:row>
      <xdr:rowOff>106654</xdr:rowOff>
    </xdr:to>
    <xdr:cxnSp macro="">
      <xdr:nvCxnSpPr>
        <xdr:cNvPr id="2657" name="Straight Arrow Connector 3">
          <a:extLst>
            <a:ext uri="{FF2B5EF4-FFF2-40B4-BE49-F238E27FC236}">
              <a16:creationId xmlns:a16="http://schemas.microsoft.com/office/drawing/2014/main" id="{E21BAB49-0140-4C6C-86FA-E7915EDC28CC}"/>
            </a:ext>
          </a:extLst>
        </xdr:cNvPr>
        <xdr:cNvCxnSpPr>
          <a:cxnSpLocks noChangeShapeType="1"/>
          <a:stCxn id="3" idx="2"/>
        </xdr:cNvCxnSpPr>
      </xdr:nvCxnSpPr>
      <xdr:spPr bwMode="auto">
        <a:xfrm>
          <a:off x="2447242" y="1351280"/>
          <a:ext cx="2139998" cy="538454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184150</xdr:colOff>
      <xdr:row>2</xdr:row>
      <xdr:rowOff>167640</xdr:rowOff>
    </xdr:from>
    <xdr:to>
      <xdr:col>6</xdr:col>
      <xdr:colOff>523256</xdr:colOff>
      <xdr:row>2</xdr:row>
      <xdr:rowOff>482600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FE42366-2DEF-4089-B439-2A509ADAACE6}"/>
            </a:ext>
          </a:extLst>
        </xdr:cNvPr>
        <xdr:cNvSpPr txBox="1"/>
      </xdr:nvSpPr>
      <xdr:spPr>
        <a:xfrm>
          <a:off x="6493510" y="1036320"/>
          <a:ext cx="3562366" cy="31496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400" b="0" baseline="0"/>
            <a:t>Ingresa tus </a:t>
          </a:r>
          <a:r>
            <a:rPr lang="es" sz="1400" b="1" baseline="0"/>
            <a:t>gastos reales</a:t>
          </a:r>
          <a:r>
            <a:rPr lang="es" sz="1400" b="0" baseline="0"/>
            <a:t>. </a:t>
          </a:r>
          <a:endParaRPr lang="es" sz="1200" b="0" baseline="0"/>
        </a:p>
      </xdr:txBody>
    </xdr:sp>
    <xdr:clientData/>
  </xdr:twoCellAnchor>
  <xdr:twoCellAnchor>
    <xdr:from>
      <xdr:col>2</xdr:col>
      <xdr:colOff>340996</xdr:colOff>
      <xdr:row>2</xdr:row>
      <xdr:rowOff>325120</xdr:rowOff>
    </xdr:from>
    <xdr:to>
      <xdr:col>3</xdr:col>
      <xdr:colOff>184150</xdr:colOff>
      <xdr:row>4</xdr:row>
      <xdr:rowOff>123825</xdr:rowOff>
    </xdr:to>
    <xdr:cxnSp macro="">
      <xdr:nvCxnSpPr>
        <xdr:cNvPr id="2659" name="Straight Arrow Connector 5">
          <a:extLst>
            <a:ext uri="{FF2B5EF4-FFF2-40B4-BE49-F238E27FC236}">
              <a16:creationId xmlns:a16="http://schemas.microsoft.com/office/drawing/2014/main" id="{A45593B5-1C54-4D08-9E65-AD6FEE48517B}"/>
            </a:ext>
          </a:extLst>
        </xdr:cNvPr>
        <xdr:cNvCxnSpPr>
          <a:cxnSpLocks noChangeShapeType="1"/>
          <a:stCxn id="5" idx="1"/>
        </xdr:cNvCxnSpPr>
      </xdr:nvCxnSpPr>
      <xdr:spPr bwMode="auto">
        <a:xfrm flipH="1">
          <a:off x="5575936" y="1193800"/>
          <a:ext cx="917574" cy="713105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117475</xdr:colOff>
      <xdr:row>16</xdr:row>
      <xdr:rowOff>53340</xdr:rowOff>
    </xdr:from>
    <xdr:to>
      <xdr:col>1</xdr:col>
      <xdr:colOff>615393</xdr:colOff>
      <xdr:row>18</xdr:row>
      <xdr:rowOff>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FA2842F-7F68-4660-BAB4-B1C3B3F565A1}"/>
            </a:ext>
          </a:extLst>
        </xdr:cNvPr>
        <xdr:cNvSpPr txBox="1"/>
      </xdr:nvSpPr>
      <xdr:spPr>
        <a:xfrm>
          <a:off x="117475" y="4686300"/>
          <a:ext cx="4658438" cy="3429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400" b="0" baseline="0"/>
            <a:t>Tus </a:t>
          </a:r>
          <a:r>
            <a:rPr lang="es" sz="1400" b="1" baseline="0"/>
            <a:t>totales mensuales </a:t>
          </a:r>
          <a:r>
            <a:rPr lang="es" sz="1400" b="0" baseline="0"/>
            <a:t>se ingresarán automáticamente aquí.</a:t>
          </a:r>
          <a:endParaRPr lang="en-US" sz="1200" b="0" baseline="0"/>
        </a:p>
      </xdr:txBody>
    </xdr:sp>
    <xdr:clientData/>
  </xdr:twoCellAnchor>
  <xdr:twoCellAnchor>
    <xdr:from>
      <xdr:col>0</xdr:col>
      <xdr:colOff>2051960</xdr:colOff>
      <xdr:row>18</xdr:row>
      <xdr:rowOff>0</xdr:rowOff>
    </xdr:from>
    <xdr:to>
      <xdr:col>0</xdr:col>
      <xdr:colOff>2446694</xdr:colOff>
      <xdr:row>20</xdr:row>
      <xdr:rowOff>135283</xdr:rowOff>
    </xdr:to>
    <xdr:cxnSp macro="">
      <xdr:nvCxnSpPr>
        <xdr:cNvPr id="2661" name="Straight Arrow Connector 23">
          <a:extLst>
            <a:ext uri="{FF2B5EF4-FFF2-40B4-BE49-F238E27FC236}">
              <a16:creationId xmlns:a16="http://schemas.microsoft.com/office/drawing/2014/main" id="{D445597C-4A2B-456C-BDFE-705EA3488D50}"/>
            </a:ext>
          </a:extLst>
        </xdr:cNvPr>
        <xdr:cNvCxnSpPr>
          <a:cxnSpLocks noChangeShapeType="1"/>
          <a:stCxn id="23" idx="2"/>
        </xdr:cNvCxnSpPr>
      </xdr:nvCxnSpPr>
      <xdr:spPr bwMode="auto">
        <a:xfrm flipH="1">
          <a:off x="2051960" y="5029200"/>
          <a:ext cx="394734" cy="485803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373380</xdr:colOff>
      <xdr:row>16</xdr:row>
      <xdr:rowOff>198120</xdr:rowOff>
    </xdr:from>
    <xdr:to>
      <xdr:col>18</xdr:col>
      <xdr:colOff>487680</xdr:colOff>
      <xdr:row>30</xdr:row>
      <xdr:rowOff>175260</xdr:rowOff>
    </xdr:to>
    <xdr:graphicFrame macro="">
      <xdr:nvGraphicFramePr>
        <xdr:cNvPr id="2083" name="Chart 8">
          <a:extLst>
            <a:ext uri="{FF2B5EF4-FFF2-40B4-BE49-F238E27FC236}">
              <a16:creationId xmlns:a16="http://schemas.microsoft.com/office/drawing/2014/main" id="{2D38EDEB-8A9C-44A1-AA82-78C90D777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373380</xdr:colOff>
      <xdr:row>32</xdr:row>
      <xdr:rowOff>38100</xdr:rowOff>
    </xdr:from>
    <xdr:to>
      <xdr:col>18</xdr:col>
      <xdr:colOff>472440</xdr:colOff>
      <xdr:row>53</xdr:row>
      <xdr:rowOff>99060</xdr:rowOff>
    </xdr:to>
    <xdr:graphicFrame macro="">
      <xdr:nvGraphicFramePr>
        <xdr:cNvPr id="2084" name="Chart 9">
          <a:extLst>
            <a:ext uri="{FF2B5EF4-FFF2-40B4-BE49-F238E27FC236}">
              <a16:creationId xmlns:a16="http://schemas.microsoft.com/office/drawing/2014/main" id="{43C59626-EF58-47D8-B1B3-A23D662FC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22861</xdr:colOff>
      <xdr:row>0</xdr:row>
      <xdr:rowOff>91440</xdr:rowOff>
    </xdr:from>
    <xdr:to>
      <xdr:col>6</xdr:col>
      <xdr:colOff>1066800</xdr:colOff>
      <xdr:row>1</xdr:row>
      <xdr:rowOff>192591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313474-3196-4E7C-B8E4-D3C6E1522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6641" y="91440"/>
          <a:ext cx="3192779" cy="69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workbookViewId="0"/>
  </sheetViews>
  <sheetFormatPr baseColWidth="10" defaultColWidth="8.88671875" defaultRowHeight="13.8" x14ac:dyDescent="0.25"/>
  <cols>
    <col min="1" max="1" width="60.6640625" style="48" customWidth="1"/>
    <col min="2" max="40" width="15.6640625" style="2" customWidth="1"/>
    <col min="41" max="16384" width="8.88671875" style="2"/>
  </cols>
  <sheetData>
    <row r="1" spans="1:40" ht="47.1" customHeight="1" x14ac:dyDescent="0.5">
      <c r="A1" s="1" t="s">
        <v>32</v>
      </c>
    </row>
    <row r="2" spans="1:40" ht="21.9" customHeight="1" x14ac:dyDescent="0.5">
      <c r="A2" s="1"/>
    </row>
    <row r="3" spans="1:40" ht="47.1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s="13" customFormat="1" ht="25.2" x14ac:dyDescent="0.45">
      <c r="A4" s="5"/>
      <c r="B4" s="6" t="s">
        <v>4</v>
      </c>
      <c r="C4" s="7"/>
      <c r="D4" s="6" t="s">
        <v>5</v>
      </c>
      <c r="E4" s="7"/>
      <c r="F4" s="6" t="s">
        <v>6</v>
      </c>
      <c r="G4" s="7"/>
      <c r="H4" s="8" t="s">
        <v>21</v>
      </c>
      <c r="I4" s="9"/>
      <c r="J4" s="10"/>
      <c r="K4" s="6" t="s">
        <v>7</v>
      </c>
      <c r="L4" s="7"/>
      <c r="M4" s="6" t="s">
        <v>8</v>
      </c>
      <c r="N4" s="7"/>
      <c r="O4" s="6" t="s">
        <v>9</v>
      </c>
      <c r="P4" s="7"/>
      <c r="Q4" s="8" t="s">
        <v>22</v>
      </c>
      <c r="R4" s="9"/>
      <c r="S4" s="10"/>
      <c r="T4" s="6" t="s">
        <v>10</v>
      </c>
      <c r="U4" s="7"/>
      <c r="V4" s="6" t="s">
        <v>11</v>
      </c>
      <c r="W4" s="7"/>
      <c r="X4" s="6" t="s">
        <v>12</v>
      </c>
      <c r="Y4" s="9"/>
      <c r="Z4" s="8" t="s">
        <v>23</v>
      </c>
      <c r="AA4" s="9"/>
      <c r="AB4" s="10"/>
      <c r="AC4" s="6" t="s">
        <v>13</v>
      </c>
      <c r="AD4" s="7"/>
      <c r="AE4" s="6" t="s">
        <v>14</v>
      </c>
      <c r="AF4" s="7"/>
      <c r="AG4" s="6" t="s">
        <v>15</v>
      </c>
      <c r="AH4" s="9"/>
      <c r="AI4" s="8" t="s">
        <v>24</v>
      </c>
      <c r="AJ4" s="9"/>
      <c r="AK4" s="10"/>
      <c r="AL4" s="11" t="s">
        <v>25</v>
      </c>
      <c r="AM4" s="12"/>
      <c r="AN4" s="12"/>
    </row>
    <row r="5" spans="1:40" s="22" customFormat="1" ht="34.799999999999997" x14ac:dyDescent="0.3">
      <c r="A5" s="14"/>
      <c r="B5" s="15" t="s">
        <v>16</v>
      </c>
      <c r="C5" s="16" t="s">
        <v>17</v>
      </c>
      <c r="D5" s="15" t="s">
        <v>16</v>
      </c>
      <c r="E5" s="16" t="s">
        <v>17</v>
      </c>
      <c r="F5" s="15" t="s">
        <v>16</v>
      </c>
      <c r="G5" s="16" t="s">
        <v>17</v>
      </c>
      <c r="H5" s="17" t="s">
        <v>16</v>
      </c>
      <c r="I5" s="18" t="s">
        <v>17</v>
      </c>
      <c r="J5" s="19" t="s">
        <v>18</v>
      </c>
      <c r="K5" s="15" t="s">
        <v>16</v>
      </c>
      <c r="L5" s="16" t="s">
        <v>17</v>
      </c>
      <c r="M5" s="15" t="s">
        <v>16</v>
      </c>
      <c r="N5" s="16" t="s">
        <v>17</v>
      </c>
      <c r="O5" s="15" t="s">
        <v>16</v>
      </c>
      <c r="P5" s="16" t="s">
        <v>17</v>
      </c>
      <c r="Q5" s="17" t="s">
        <v>16</v>
      </c>
      <c r="R5" s="18" t="s">
        <v>17</v>
      </c>
      <c r="S5" s="19" t="s">
        <v>18</v>
      </c>
      <c r="T5" s="15" t="s">
        <v>16</v>
      </c>
      <c r="U5" s="16" t="s">
        <v>17</v>
      </c>
      <c r="V5" s="15" t="s">
        <v>16</v>
      </c>
      <c r="W5" s="16" t="s">
        <v>17</v>
      </c>
      <c r="X5" s="15" t="s">
        <v>16</v>
      </c>
      <c r="Y5" s="20" t="s">
        <v>17</v>
      </c>
      <c r="Z5" s="17" t="s">
        <v>16</v>
      </c>
      <c r="AA5" s="18" t="s">
        <v>17</v>
      </c>
      <c r="AB5" s="19" t="s">
        <v>18</v>
      </c>
      <c r="AC5" s="15" t="s">
        <v>16</v>
      </c>
      <c r="AD5" s="16" t="s">
        <v>17</v>
      </c>
      <c r="AE5" s="15" t="s">
        <v>16</v>
      </c>
      <c r="AF5" s="16" t="s">
        <v>17</v>
      </c>
      <c r="AG5" s="15" t="s">
        <v>16</v>
      </c>
      <c r="AH5" s="20" t="s">
        <v>17</v>
      </c>
      <c r="AI5" s="17" t="s">
        <v>16</v>
      </c>
      <c r="AJ5" s="18" t="s">
        <v>17</v>
      </c>
      <c r="AK5" s="19" t="s">
        <v>18</v>
      </c>
      <c r="AL5" s="18" t="s">
        <v>16</v>
      </c>
      <c r="AM5" s="18" t="s">
        <v>17</v>
      </c>
      <c r="AN5" s="21" t="s">
        <v>18</v>
      </c>
    </row>
    <row r="6" spans="1:40" s="22" customFormat="1" ht="17.399999999999999" x14ac:dyDescent="0.3">
      <c r="A6" s="31" t="s">
        <v>28</v>
      </c>
      <c r="B6" s="24">
        <v>0</v>
      </c>
      <c r="C6" s="25">
        <v>100</v>
      </c>
      <c r="D6" s="24">
        <v>0</v>
      </c>
      <c r="E6" s="25">
        <v>0</v>
      </c>
      <c r="F6" s="24">
        <v>100</v>
      </c>
      <c r="G6" s="25">
        <v>150</v>
      </c>
      <c r="H6" s="26">
        <f>SUM(B6+D6+F6)</f>
        <v>100</v>
      </c>
      <c r="I6" s="27">
        <f t="shared" ref="H6:I8" si="0">SUM(C6+E6+G6)</f>
        <v>250</v>
      </c>
      <c r="J6" s="28">
        <f t="shared" ref="J6:J13" si="1">H6-I6</f>
        <v>-150</v>
      </c>
      <c r="K6" s="24"/>
      <c r="L6" s="25"/>
      <c r="M6" s="24"/>
      <c r="N6" s="25"/>
      <c r="O6" s="24"/>
      <c r="P6" s="25"/>
      <c r="Q6" s="26">
        <f t="shared" ref="Q6:R10" si="2">SUM(K6+M6+O6)</f>
        <v>0</v>
      </c>
      <c r="R6" s="27">
        <f t="shared" si="2"/>
        <v>0</v>
      </c>
      <c r="S6" s="28">
        <f t="shared" ref="S6:S13" si="3">Q6-R6</f>
        <v>0</v>
      </c>
      <c r="T6" s="24"/>
      <c r="U6" s="25"/>
      <c r="V6" s="24"/>
      <c r="W6" s="25"/>
      <c r="X6" s="24"/>
      <c r="Y6" s="27"/>
      <c r="Z6" s="26">
        <f t="shared" ref="Z6:AA10" si="4">SUM(T6+V6+X6)</f>
        <v>0</v>
      </c>
      <c r="AA6" s="27">
        <f t="shared" si="4"/>
        <v>0</v>
      </c>
      <c r="AB6" s="28">
        <f t="shared" ref="AB6:AB13" si="5">Z6-AA6</f>
        <v>0</v>
      </c>
      <c r="AC6" s="24"/>
      <c r="AD6" s="25"/>
      <c r="AE6" s="24"/>
      <c r="AF6" s="25"/>
      <c r="AG6" s="24"/>
      <c r="AH6" s="27"/>
      <c r="AI6" s="26">
        <f t="shared" ref="AI6:AJ10" si="6">SUM(AC6+AE6+AG6)</f>
        <v>0</v>
      </c>
      <c r="AJ6" s="27">
        <f t="shared" si="6"/>
        <v>0</v>
      </c>
      <c r="AK6" s="28">
        <f t="shared" ref="AK6:AK13" si="7">AI6-AJ6</f>
        <v>0</v>
      </c>
      <c r="AL6" s="29">
        <f t="shared" ref="AL6:AM10" si="8">SUM(H6+Q6+Z6+AI6)</f>
        <v>100</v>
      </c>
      <c r="AM6" s="30">
        <f>SUM(I6+R6+AA6+AJ6)</f>
        <v>250</v>
      </c>
      <c r="AN6" s="30">
        <f t="shared" ref="AN6:AN13" si="9">AL6-AM6</f>
        <v>-150</v>
      </c>
    </row>
    <row r="7" spans="1:40" s="22" customFormat="1" ht="17.399999999999999" x14ac:dyDescent="0.3">
      <c r="A7" s="31" t="s">
        <v>26</v>
      </c>
      <c r="B7" s="24">
        <v>300</v>
      </c>
      <c r="C7" s="25">
        <v>279</v>
      </c>
      <c r="D7" s="24">
        <v>300</v>
      </c>
      <c r="E7" s="25">
        <v>500</v>
      </c>
      <c r="F7" s="24">
        <v>100</v>
      </c>
      <c r="G7" s="25">
        <v>150</v>
      </c>
      <c r="H7" s="26">
        <f t="shared" si="0"/>
        <v>700</v>
      </c>
      <c r="I7" s="27">
        <f t="shared" si="0"/>
        <v>929</v>
      </c>
      <c r="J7" s="28">
        <f t="shared" si="1"/>
        <v>-229</v>
      </c>
      <c r="K7" s="24"/>
      <c r="L7" s="25"/>
      <c r="M7" s="24"/>
      <c r="N7" s="25"/>
      <c r="O7" s="24"/>
      <c r="P7" s="25"/>
      <c r="Q7" s="26">
        <f t="shared" si="2"/>
        <v>0</v>
      </c>
      <c r="R7" s="27">
        <f t="shared" si="2"/>
        <v>0</v>
      </c>
      <c r="S7" s="28">
        <f t="shared" si="3"/>
        <v>0</v>
      </c>
      <c r="T7" s="24"/>
      <c r="U7" s="25"/>
      <c r="V7" s="24"/>
      <c r="W7" s="25"/>
      <c r="X7" s="24"/>
      <c r="Y7" s="27"/>
      <c r="Z7" s="26">
        <f t="shared" si="4"/>
        <v>0</v>
      </c>
      <c r="AA7" s="27">
        <f t="shared" si="4"/>
        <v>0</v>
      </c>
      <c r="AB7" s="28">
        <f t="shared" si="5"/>
        <v>0</v>
      </c>
      <c r="AC7" s="24"/>
      <c r="AD7" s="25"/>
      <c r="AE7" s="24"/>
      <c r="AF7" s="25"/>
      <c r="AG7" s="24"/>
      <c r="AH7" s="27"/>
      <c r="AI7" s="26">
        <f t="shared" si="6"/>
        <v>0</v>
      </c>
      <c r="AJ7" s="27">
        <f t="shared" si="6"/>
        <v>0</v>
      </c>
      <c r="AK7" s="28">
        <f t="shared" si="7"/>
        <v>0</v>
      </c>
      <c r="AL7" s="29">
        <f t="shared" si="8"/>
        <v>700</v>
      </c>
      <c r="AM7" s="30">
        <f t="shared" si="8"/>
        <v>929</v>
      </c>
      <c r="AN7" s="30">
        <f t="shared" si="9"/>
        <v>-229</v>
      </c>
    </row>
    <row r="8" spans="1:40" s="22" customFormat="1" ht="17.399999999999999" x14ac:dyDescent="0.3">
      <c r="A8" s="31" t="s">
        <v>27</v>
      </c>
      <c r="B8" s="24">
        <v>300</v>
      </c>
      <c r="C8" s="25">
        <v>303</v>
      </c>
      <c r="D8" s="24">
        <v>300</v>
      </c>
      <c r="E8" s="25">
        <v>300</v>
      </c>
      <c r="F8" s="24">
        <v>100</v>
      </c>
      <c r="G8" s="25">
        <v>150</v>
      </c>
      <c r="H8" s="26">
        <f>SUM(B8+D8+F8)</f>
        <v>700</v>
      </c>
      <c r="I8" s="27">
        <f>SUM(C8+E8+G8)</f>
        <v>753</v>
      </c>
      <c r="J8" s="28">
        <f t="shared" si="1"/>
        <v>-53</v>
      </c>
      <c r="K8" s="24"/>
      <c r="L8" s="25"/>
      <c r="M8" s="24"/>
      <c r="N8" s="25"/>
      <c r="O8" s="24"/>
      <c r="P8" s="25"/>
      <c r="Q8" s="26"/>
      <c r="R8" s="27"/>
      <c r="S8" s="28"/>
      <c r="T8" s="24"/>
      <c r="U8" s="25"/>
      <c r="V8" s="24"/>
      <c r="W8" s="25"/>
      <c r="X8" s="24"/>
      <c r="Y8" s="27"/>
      <c r="Z8" s="26"/>
      <c r="AA8" s="27"/>
      <c r="AB8" s="28"/>
      <c r="AC8" s="24"/>
      <c r="AD8" s="25"/>
      <c r="AE8" s="24"/>
      <c r="AF8" s="25"/>
      <c r="AG8" s="24"/>
      <c r="AH8" s="27"/>
      <c r="AI8" s="26"/>
      <c r="AJ8" s="27"/>
      <c r="AK8" s="28"/>
      <c r="AL8" s="29"/>
      <c r="AM8" s="30"/>
      <c r="AN8" s="30"/>
    </row>
    <row r="9" spans="1:40" s="22" customFormat="1" ht="17.399999999999999" x14ac:dyDescent="0.3">
      <c r="A9" s="31" t="s">
        <v>29</v>
      </c>
      <c r="B9" s="24">
        <v>500</v>
      </c>
      <c r="C9" s="25">
        <v>0</v>
      </c>
      <c r="D9" s="24">
        <v>0</v>
      </c>
      <c r="E9" s="25">
        <v>0</v>
      </c>
      <c r="F9" s="24">
        <v>100</v>
      </c>
      <c r="G9" s="25">
        <v>150</v>
      </c>
      <c r="H9" s="26">
        <f t="shared" ref="H9:I13" si="10">SUM(B9+D9+F9)</f>
        <v>600</v>
      </c>
      <c r="I9" s="27">
        <f t="shared" si="10"/>
        <v>150</v>
      </c>
      <c r="J9" s="28">
        <f t="shared" si="1"/>
        <v>450</v>
      </c>
      <c r="K9" s="24"/>
      <c r="L9" s="25"/>
      <c r="M9" s="24"/>
      <c r="N9" s="25"/>
      <c r="O9" s="24"/>
      <c r="P9" s="25"/>
      <c r="Q9" s="26">
        <f t="shared" si="2"/>
        <v>0</v>
      </c>
      <c r="R9" s="27">
        <f t="shared" si="2"/>
        <v>0</v>
      </c>
      <c r="S9" s="28">
        <f t="shared" si="3"/>
        <v>0</v>
      </c>
      <c r="T9" s="24"/>
      <c r="U9" s="25"/>
      <c r="V9" s="24"/>
      <c r="W9" s="25"/>
      <c r="X9" s="24"/>
      <c r="Y9" s="27"/>
      <c r="Z9" s="26">
        <f t="shared" si="4"/>
        <v>0</v>
      </c>
      <c r="AA9" s="27">
        <f t="shared" si="4"/>
        <v>0</v>
      </c>
      <c r="AB9" s="28">
        <f t="shared" si="5"/>
        <v>0</v>
      </c>
      <c r="AC9" s="24"/>
      <c r="AD9" s="25"/>
      <c r="AE9" s="24"/>
      <c r="AF9" s="25"/>
      <c r="AG9" s="24"/>
      <c r="AH9" s="27"/>
      <c r="AI9" s="26">
        <f t="shared" si="6"/>
        <v>0</v>
      </c>
      <c r="AJ9" s="27">
        <f t="shared" si="6"/>
        <v>0</v>
      </c>
      <c r="AK9" s="28">
        <f t="shared" si="7"/>
        <v>0</v>
      </c>
      <c r="AL9" s="29">
        <f t="shared" si="8"/>
        <v>600</v>
      </c>
      <c r="AM9" s="30">
        <f t="shared" si="8"/>
        <v>150</v>
      </c>
      <c r="AN9" s="30">
        <f t="shared" si="9"/>
        <v>450</v>
      </c>
    </row>
    <row r="10" spans="1:40" s="35" customFormat="1" ht="17.399999999999999" x14ac:dyDescent="0.3">
      <c r="A10" s="23" t="s">
        <v>0</v>
      </c>
      <c r="B10" s="32">
        <v>3000</v>
      </c>
      <c r="C10" s="33">
        <v>2689</v>
      </c>
      <c r="D10" s="32">
        <v>3000</v>
      </c>
      <c r="E10" s="33">
        <v>2689</v>
      </c>
      <c r="F10" s="32">
        <v>100</v>
      </c>
      <c r="G10" s="33">
        <v>150</v>
      </c>
      <c r="H10" s="26">
        <f t="shared" si="10"/>
        <v>6100</v>
      </c>
      <c r="I10" s="27">
        <f t="shared" si="10"/>
        <v>5528</v>
      </c>
      <c r="J10" s="28">
        <f t="shared" si="1"/>
        <v>572</v>
      </c>
      <c r="K10" s="32"/>
      <c r="L10" s="33"/>
      <c r="M10" s="32"/>
      <c r="N10" s="33"/>
      <c r="O10" s="32"/>
      <c r="P10" s="33"/>
      <c r="Q10" s="26">
        <f t="shared" si="2"/>
        <v>0</v>
      </c>
      <c r="R10" s="27">
        <f t="shared" si="2"/>
        <v>0</v>
      </c>
      <c r="S10" s="28">
        <f t="shared" si="3"/>
        <v>0</v>
      </c>
      <c r="T10" s="32"/>
      <c r="U10" s="33"/>
      <c r="V10" s="32"/>
      <c r="W10" s="33"/>
      <c r="X10" s="32"/>
      <c r="Y10" s="34"/>
      <c r="Z10" s="26">
        <f t="shared" si="4"/>
        <v>0</v>
      </c>
      <c r="AA10" s="27">
        <f t="shared" si="4"/>
        <v>0</v>
      </c>
      <c r="AB10" s="28">
        <f t="shared" si="5"/>
        <v>0</v>
      </c>
      <c r="AC10" s="32"/>
      <c r="AD10" s="33"/>
      <c r="AE10" s="32"/>
      <c r="AF10" s="33"/>
      <c r="AG10" s="32"/>
      <c r="AH10" s="34"/>
      <c r="AI10" s="26">
        <f t="shared" si="6"/>
        <v>0</v>
      </c>
      <c r="AJ10" s="27">
        <f t="shared" si="6"/>
        <v>0</v>
      </c>
      <c r="AK10" s="28">
        <f t="shared" si="7"/>
        <v>0</v>
      </c>
      <c r="AL10" s="29">
        <f t="shared" si="8"/>
        <v>6100</v>
      </c>
      <c r="AM10" s="30">
        <f t="shared" si="8"/>
        <v>5528</v>
      </c>
      <c r="AN10" s="30">
        <f t="shared" si="9"/>
        <v>572</v>
      </c>
    </row>
    <row r="11" spans="1:40" s="35" customFormat="1" ht="17.399999999999999" x14ac:dyDescent="0.3">
      <c r="A11" s="23" t="s">
        <v>30</v>
      </c>
      <c r="B11" s="32">
        <v>1000</v>
      </c>
      <c r="C11" s="33">
        <v>995</v>
      </c>
      <c r="D11" s="32">
        <v>200</v>
      </c>
      <c r="E11" s="33">
        <v>300</v>
      </c>
      <c r="F11" s="32">
        <v>100</v>
      </c>
      <c r="G11" s="33">
        <v>150</v>
      </c>
      <c r="H11" s="26">
        <f t="shared" si="10"/>
        <v>1300</v>
      </c>
      <c r="I11" s="27">
        <f t="shared" si="10"/>
        <v>1445</v>
      </c>
      <c r="J11" s="28">
        <f t="shared" si="1"/>
        <v>-145</v>
      </c>
      <c r="K11" s="32"/>
      <c r="L11" s="33"/>
      <c r="M11" s="32"/>
      <c r="N11" s="33"/>
      <c r="O11" s="32"/>
      <c r="P11" s="33"/>
      <c r="Q11" s="26"/>
      <c r="R11" s="27"/>
      <c r="S11" s="28"/>
      <c r="T11" s="32"/>
      <c r="U11" s="33"/>
      <c r="V11" s="32"/>
      <c r="W11" s="33"/>
      <c r="X11" s="32"/>
      <c r="Y11" s="34"/>
      <c r="Z11" s="26"/>
      <c r="AA11" s="27"/>
      <c r="AB11" s="28"/>
      <c r="AC11" s="32"/>
      <c r="AD11" s="33"/>
      <c r="AE11" s="32"/>
      <c r="AF11" s="33"/>
      <c r="AG11" s="32"/>
      <c r="AH11" s="34"/>
      <c r="AI11" s="26"/>
      <c r="AJ11" s="27"/>
      <c r="AK11" s="28"/>
      <c r="AL11" s="29"/>
      <c r="AM11" s="30"/>
      <c r="AN11" s="30"/>
    </row>
    <row r="12" spans="1:40" s="22" customFormat="1" ht="17.399999999999999" x14ac:dyDescent="0.3">
      <c r="A12" s="31" t="s">
        <v>31</v>
      </c>
      <c r="B12" s="24">
        <v>500</v>
      </c>
      <c r="C12" s="25">
        <v>600</v>
      </c>
      <c r="D12" s="24">
        <v>500</v>
      </c>
      <c r="E12" s="25">
        <v>600</v>
      </c>
      <c r="F12" s="24">
        <v>100</v>
      </c>
      <c r="G12" s="25">
        <v>150</v>
      </c>
      <c r="H12" s="26">
        <f t="shared" si="10"/>
        <v>1100</v>
      </c>
      <c r="I12" s="27">
        <f t="shared" si="10"/>
        <v>1350</v>
      </c>
      <c r="J12" s="28">
        <f t="shared" si="1"/>
        <v>-250</v>
      </c>
      <c r="K12" s="24"/>
      <c r="L12" s="25"/>
      <c r="M12" s="24"/>
      <c r="N12" s="25"/>
      <c r="O12" s="24"/>
      <c r="P12" s="25"/>
      <c r="Q12" s="26">
        <f>SUM(K12+M12+O12)</f>
        <v>0</v>
      </c>
      <c r="R12" s="27">
        <f>SUM(L12+N12+P12)</f>
        <v>0</v>
      </c>
      <c r="S12" s="28">
        <f t="shared" si="3"/>
        <v>0</v>
      </c>
      <c r="T12" s="24"/>
      <c r="U12" s="25"/>
      <c r="V12" s="24"/>
      <c r="W12" s="25"/>
      <c r="X12" s="24"/>
      <c r="Y12" s="27"/>
      <c r="Z12" s="26">
        <f>SUM(T12+V12+X12)</f>
        <v>0</v>
      </c>
      <c r="AA12" s="27">
        <f>SUM(U12+W12+Y12)</f>
        <v>0</v>
      </c>
      <c r="AB12" s="28">
        <f t="shared" si="5"/>
        <v>0</v>
      </c>
      <c r="AC12" s="24"/>
      <c r="AD12" s="25"/>
      <c r="AE12" s="24"/>
      <c r="AF12" s="25"/>
      <c r="AG12" s="24"/>
      <c r="AH12" s="27"/>
      <c r="AI12" s="26">
        <f>SUM(AC12+AE12+AG12)</f>
        <v>0</v>
      </c>
      <c r="AJ12" s="27">
        <f>SUM(AD12+AF12+AH12)</f>
        <v>0</v>
      </c>
      <c r="AK12" s="28">
        <f t="shared" si="7"/>
        <v>0</v>
      </c>
      <c r="AL12" s="29">
        <f>SUM(H12+Q12+Z12+AI12)</f>
        <v>1100</v>
      </c>
      <c r="AM12" s="30">
        <f>SUM(I12+R12+AA12+AJ12)</f>
        <v>1350</v>
      </c>
      <c r="AN12" s="30">
        <f t="shared" si="9"/>
        <v>-250</v>
      </c>
    </row>
    <row r="13" spans="1:40" s="22" customFormat="1" ht="17.399999999999999" x14ac:dyDescent="0.3">
      <c r="A13" s="31" t="s">
        <v>1</v>
      </c>
      <c r="B13" s="36">
        <v>0</v>
      </c>
      <c r="C13" s="37">
        <v>200</v>
      </c>
      <c r="D13" s="36">
        <v>0</v>
      </c>
      <c r="E13" s="37">
        <v>600</v>
      </c>
      <c r="F13" s="36">
        <v>100</v>
      </c>
      <c r="G13" s="37">
        <v>150</v>
      </c>
      <c r="H13" s="26">
        <f t="shared" si="10"/>
        <v>100</v>
      </c>
      <c r="I13" s="27">
        <f t="shared" si="10"/>
        <v>950</v>
      </c>
      <c r="J13" s="28">
        <f t="shared" si="1"/>
        <v>-850</v>
      </c>
      <c r="K13" s="36"/>
      <c r="L13" s="37"/>
      <c r="M13" s="36"/>
      <c r="N13" s="37"/>
      <c r="O13" s="36"/>
      <c r="P13" s="37"/>
      <c r="Q13" s="26">
        <f>SUM(K13+M13+O13)</f>
        <v>0</v>
      </c>
      <c r="R13" s="27">
        <f>SUM(L13+N13+P13)</f>
        <v>0</v>
      </c>
      <c r="S13" s="28">
        <f t="shared" si="3"/>
        <v>0</v>
      </c>
      <c r="T13" s="36"/>
      <c r="U13" s="37"/>
      <c r="V13" s="36"/>
      <c r="W13" s="37"/>
      <c r="X13" s="36"/>
      <c r="Y13" s="38"/>
      <c r="Z13" s="26">
        <f>SUM(T13+V13+X13)</f>
        <v>0</v>
      </c>
      <c r="AA13" s="27">
        <f>SUM(U13+W13+Y13)</f>
        <v>0</v>
      </c>
      <c r="AB13" s="28">
        <f t="shared" si="5"/>
        <v>0</v>
      </c>
      <c r="AC13" s="36"/>
      <c r="AD13" s="37"/>
      <c r="AE13" s="36"/>
      <c r="AF13" s="37"/>
      <c r="AG13" s="36"/>
      <c r="AH13" s="38"/>
      <c r="AI13" s="26">
        <f>SUM(AC13+AE13+AG13)</f>
        <v>0</v>
      </c>
      <c r="AJ13" s="27">
        <f>SUM(AD13+AF13+AH13)</f>
        <v>0</v>
      </c>
      <c r="AK13" s="28">
        <f t="shared" si="7"/>
        <v>0</v>
      </c>
      <c r="AL13" s="39">
        <f>SUM(H13+Q13+Z13+AI13)</f>
        <v>100</v>
      </c>
      <c r="AM13" s="40">
        <f>SUM(I13+R13+AA13+AJ13)</f>
        <v>950</v>
      </c>
      <c r="AN13" s="40">
        <f t="shared" si="9"/>
        <v>-850</v>
      </c>
    </row>
    <row r="14" spans="1:40" s="22" customFormat="1" ht="22.8" x14ac:dyDescent="0.4">
      <c r="A14" s="41" t="s">
        <v>2</v>
      </c>
      <c r="B14" s="42">
        <f>SUM(B6:B13)</f>
        <v>5600</v>
      </c>
      <c r="C14" s="43">
        <f>SUM(C6:C13)</f>
        <v>5166</v>
      </c>
      <c r="D14" s="42">
        <f>SUM(D6:D13)</f>
        <v>4300</v>
      </c>
      <c r="E14" s="43">
        <f>SUM(E6:E13)</f>
        <v>4989</v>
      </c>
      <c r="F14" s="42">
        <f>SUM(F6:F13)</f>
        <v>800</v>
      </c>
      <c r="G14" s="44">
        <f>SUM(G6:G13)</f>
        <v>1200</v>
      </c>
      <c r="H14" s="42">
        <f>SUM(H6:H13)</f>
        <v>10700</v>
      </c>
      <c r="I14" s="42">
        <f>SUM(I6:I13)</f>
        <v>11355</v>
      </c>
      <c r="J14" s="44">
        <f>SUM(J6:J13)</f>
        <v>-655</v>
      </c>
      <c r="K14" s="42">
        <f>SUM(K6:K13)</f>
        <v>0</v>
      </c>
      <c r="L14" s="43">
        <f>SUM(L6:L13)</f>
        <v>0</v>
      </c>
      <c r="M14" s="42">
        <f>SUM(M6:M13)</f>
        <v>0</v>
      </c>
      <c r="N14" s="43">
        <f>SUM(N6:N13)</f>
        <v>0</v>
      </c>
      <c r="O14" s="42">
        <f>SUM(O6:O13)</f>
        <v>0</v>
      </c>
      <c r="P14" s="44">
        <f>SUM(P6:P13)</f>
        <v>0</v>
      </c>
      <c r="Q14" s="42">
        <f>SUM(Q6:Q13)</f>
        <v>0</v>
      </c>
      <c r="R14" s="42">
        <f>SUM(R6:R13)</f>
        <v>0</v>
      </c>
      <c r="S14" s="44">
        <f>SUM(S6:S13)</f>
        <v>0</v>
      </c>
      <c r="T14" s="42">
        <f>SUM(T6:T13)</f>
        <v>0</v>
      </c>
      <c r="U14" s="43">
        <f>SUM(U6:U13)</f>
        <v>0</v>
      </c>
      <c r="V14" s="42">
        <f>SUM(V6:V13)</f>
        <v>0</v>
      </c>
      <c r="W14" s="43">
        <f>SUM(W6:W13)</f>
        <v>0</v>
      </c>
      <c r="X14" s="42">
        <f>SUM(X6:X13)</f>
        <v>0</v>
      </c>
      <c r="Y14" s="44">
        <f>SUM(Y6:Y13)</f>
        <v>0</v>
      </c>
      <c r="Z14" s="42">
        <f>SUM(Z6:Z13)</f>
        <v>0</v>
      </c>
      <c r="AA14" s="42">
        <f>SUM(AA6:AA13)</f>
        <v>0</v>
      </c>
      <c r="AB14" s="44">
        <f>SUM(AB6:AB13)</f>
        <v>0</v>
      </c>
      <c r="AC14" s="42">
        <f>SUM(AC6:AC13)</f>
        <v>0</v>
      </c>
      <c r="AD14" s="43">
        <f>SUM(AD6:AD13)</f>
        <v>0</v>
      </c>
      <c r="AE14" s="42">
        <f>SUM(AE6:AE13)</f>
        <v>0</v>
      </c>
      <c r="AF14" s="43">
        <f>SUM(AF6:AF13)</f>
        <v>0</v>
      </c>
      <c r="AG14" s="42">
        <f>SUM(AG6:AG13)</f>
        <v>0</v>
      </c>
      <c r="AH14" s="44">
        <f>SUM(AH6:AH13)</f>
        <v>0</v>
      </c>
      <c r="AI14" s="42">
        <f>SUM(AI6:AI13)</f>
        <v>0</v>
      </c>
      <c r="AJ14" s="42">
        <f>SUM(AJ6:AJ13)</f>
        <v>0</v>
      </c>
      <c r="AK14" s="44">
        <f>SUM(AK6:AK13)</f>
        <v>0</v>
      </c>
      <c r="AL14" s="42">
        <f>SUM(AL6:AL13)</f>
        <v>8700</v>
      </c>
      <c r="AM14" s="42">
        <f>SUM(AM6:AM13)</f>
        <v>9157</v>
      </c>
      <c r="AN14" s="42">
        <f>SUM(AN6:AN13)</f>
        <v>-457</v>
      </c>
    </row>
    <row r="15" spans="1:40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0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6" ht="17.399999999999999" x14ac:dyDescent="0.3">
      <c r="A17" s="45"/>
      <c r="B17" s="46"/>
      <c r="C17" s="47"/>
      <c r="D17" s="47"/>
      <c r="E17" s="47"/>
    </row>
    <row r="21" spans="1:6" ht="14.4" thickBot="1" x14ac:dyDescent="0.3"/>
    <row r="22" spans="1:6" ht="54" x14ac:dyDescent="0.45">
      <c r="A22" s="49" t="s">
        <v>3</v>
      </c>
      <c r="B22" s="50" t="s">
        <v>16</v>
      </c>
      <c r="C22" s="50" t="s">
        <v>17</v>
      </c>
      <c r="D22" s="51" t="s">
        <v>18</v>
      </c>
      <c r="E22" s="52" t="s">
        <v>19</v>
      </c>
      <c r="F22" s="53" t="s">
        <v>20</v>
      </c>
    </row>
    <row r="23" spans="1:6" ht="17.399999999999999" x14ac:dyDescent="0.3">
      <c r="A23" s="54" t="s">
        <v>4</v>
      </c>
      <c r="B23" s="55">
        <f>B14</f>
        <v>5600</v>
      </c>
      <c r="C23" s="55">
        <f>C14</f>
        <v>5166</v>
      </c>
      <c r="D23" s="56">
        <f>B23-C23</f>
        <v>434</v>
      </c>
      <c r="E23" s="57">
        <f>B23</f>
        <v>5600</v>
      </c>
      <c r="F23" s="58">
        <f>C23</f>
        <v>5166</v>
      </c>
    </row>
    <row r="24" spans="1:6" ht="17.399999999999999" x14ac:dyDescent="0.3">
      <c r="A24" s="54" t="s">
        <v>5</v>
      </c>
      <c r="B24" s="55">
        <f>D14</f>
        <v>4300</v>
      </c>
      <c r="C24" s="55">
        <f>E14</f>
        <v>4989</v>
      </c>
      <c r="D24" s="56">
        <f t="shared" ref="D24:D34" si="11">B24-C24</f>
        <v>-689</v>
      </c>
      <c r="E24" s="57">
        <f>SUM(B23:B24)</f>
        <v>9900</v>
      </c>
      <c r="F24" s="58">
        <f>SUM(C23:C24)</f>
        <v>10155</v>
      </c>
    </row>
    <row r="25" spans="1:6" ht="17.399999999999999" x14ac:dyDescent="0.3">
      <c r="A25" s="54" t="s">
        <v>6</v>
      </c>
      <c r="B25" s="55">
        <f>F14</f>
        <v>800</v>
      </c>
      <c r="C25" s="55">
        <f>G14</f>
        <v>1200</v>
      </c>
      <c r="D25" s="56">
        <f t="shared" si="11"/>
        <v>-400</v>
      </c>
      <c r="E25" s="57">
        <f>SUM(B23:B25)</f>
        <v>10700</v>
      </c>
      <c r="F25" s="58">
        <f>SUM(C23:C25)</f>
        <v>11355</v>
      </c>
    </row>
    <row r="26" spans="1:6" ht="17.399999999999999" x14ac:dyDescent="0.3">
      <c r="A26" s="54" t="s">
        <v>7</v>
      </c>
      <c r="B26" s="55">
        <f>K14</f>
        <v>0</v>
      </c>
      <c r="C26" s="55">
        <f>L14</f>
        <v>0</v>
      </c>
      <c r="D26" s="56">
        <f t="shared" si="11"/>
        <v>0</v>
      </c>
      <c r="E26" s="57">
        <f>SUM(B23:B26)</f>
        <v>10700</v>
      </c>
      <c r="F26" s="58">
        <f>SUM(C23:C26)</f>
        <v>11355</v>
      </c>
    </row>
    <row r="27" spans="1:6" ht="17.399999999999999" x14ac:dyDescent="0.3">
      <c r="A27" s="59" t="s">
        <v>8</v>
      </c>
      <c r="B27" s="55">
        <f>M14+B26</f>
        <v>0</v>
      </c>
      <c r="C27" s="55">
        <f>N14</f>
        <v>0</v>
      </c>
      <c r="D27" s="56">
        <f t="shared" si="11"/>
        <v>0</v>
      </c>
      <c r="E27" s="57">
        <f>SUM(B23:B27)</f>
        <v>10700</v>
      </c>
      <c r="F27" s="58">
        <f>SUM(C23:C27)</f>
        <v>11355</v>
      </c>
    </row>
    <row r="28" spans="1:6" ht="17.399999999999999" x14ac:dyDescent="0.3">
      <c r="A28" s="59" t="s">
        <v>9</v>
      </c>
      <c r="B28" s="55">
        <f>O14</f>
        <v>0</v>
      </c>
      <c r="C28" s="55">
        <f>P14</f>
        <v>0</v>
      </c>
      <c r="D28" s="56">
        <f t="shared" si="11"/>
        <v>0</v>
      </c>
      <c r="E28" s="57">
        <f>SUM(B23:B28)</f>
        <v>10700</v>
      </c>
      <c r="F28" s="58">
        <f>SUM(C23:C28)</f>
        <v>11355</v>
      </c>
    </row>
    <row r="29" spans="1:6" ht="17.399999999999999" x14ac:dyDescent="0.3">
      <c r="A29" s="59" t="s">
        <v>10</v>
      </c>
      <c r="B29" s="55">
        <f>T14</f>
        <v>0</v>
      </c>
      <c r="C29" s="55">
        <f>U14</f>
        <v>0</v>
      </c>
      <c r="D29" s="56">
        <f t="shared" si="11"/>
        <v>0</v>
      </c>
      <c r="E29" s="57">
        <f>SUM(B23:B29)</f>
        <v>10700</v>
      </c>
      <c r="F29" s="58">
        <f>SUM(C23:C29)</f>
        <v>11355</v>
      </c>
    </row>
    <row r="30" spans="1:6" ht="17.399999999999999" x14ac:dyDescent="0.3">
      <c r="A30" s="59" t="s">
        <v>11</v>
      </c>
      <c r="B30" s="55">
        <f>V14</f>
        <v>0</v>
      </c>
      <c r="C30" s="55">
        <f>W14</f>
        <v>0</v>
      </c>
      <c r="D30" s="56">
        <f t="shared" si="11"/>
        <v>0</v>
      </c>
      <c r="E30" s="57">
        <f>SUM(B23:B30)</f>
        <v>10700</v>
      </c>
      <c r="F30" s="58">
        <f>SUM(C23:C30)</f>
        <v>11355</v>
      </c>
    </row>
    <row r="31" spans="1:6" ht="17.399999999999999" x14ac:dyDescent="0.3">
      <c r="A31" s="59" t="s">
        <v>12</v>
      </c>
      <c r="B31" s="55">
        <f>X14</f>
        <v>0</v>
      </c>
      <c r="C31" s="55">
        <f>Y14</f>
        <v>0</v>
      </c>
      <c r="D31" s="56">
        <f t="shared" si="11"/>
        <v>0</v>
      </c>
      <c r="E31" s="57">
        <f>SUM(B23:B31)</f>
        <v>10700</v>
      </c>
      <c r="F31" s="58">
        <f>SUM(C23:C31)</f>
        <v>11355</v>
      </c>
    </row>
    <row r="32" spans="1:6" ht="17.399999999999999" x14ac:dyDescent="0.3">
      <c r="A32" s="59" t="s">
        <v>13</v>
      </c>
      <c r="B32" s="55">
        <f>AC14</f>
        <v>0</v>
      </c>
      <c r="C32" s="55">
        <f>AD14</f>
        <v>0</v>
      </c>
      <c r="D32" s="56">
        <f t="shared" si="11"/>
        <v>0</v>
      </c>
      <c r="E32" s="57">
        <f>SUM(B23:B32)</f>
        <v>10700</v>
      </c>
      <c r="F32" s="58">
        <f>SUM(C23:C32)</f>
        <v>11355</v>
      </c>
    </row>
    <row r="33" spans="1:6" ht="17.399999999999999" x14ac:dyDescent="0.3">
      <c r="A33" s="59" t="s">
        <v>14</v>
      </c>
      <c r="B33" s="55">
        <f>AE14</f>
        <v>0</v>
      </c>
      <c r="C33" s="55">
        <f>AF14</f>
        <v>0</v>
      </c>
      <c r="D33" s="56">
        <f t="shared" si="11"/>
        <v>0</v>
      </c>
      <c r="E33" s="57">
        <f>SUM(B23:B33)</f>
        <v>10700</v>
      </c>
      <c r="F33" s="58">
        <f>SUM(C23:C33)</f>
        <v>11355</v>
      </c>
    </row>
    <row r="34" spans="1:6" ht="17.399999999999999" x14ac:dyDescent="0.3">
      <c r="A34" s="59" t="s">
        <v>15</v>
      </c>
      <c r="B34" s="55">
        <f>AH14</f>
        <v>0</v>
      </c>
      <c r="C34" s="55">
        <f>AH14</f>
        <v>0</v>
      </c>
      <c r="D34" s="56">
        <f t="shared" si="11"/>
        <v>0</v>
      </c>
      <c r="E34" s="57">
        <f>SUM(B23:B34)</f>
        <v>10700</v>
      </c>
      <c r="F34" s="58">
        <f>SUM(C23:C34)</f>
        <v>11355</v>
      </c>
    </row>
    <row r="35" spans="1:6" ht="23.4" thickBot="1" x14ac:dyDescent="0.45">
      <c r="A35" s="60" t="s">
        <v>2</v>
      </c>
      <c r="B35" s="61">
        <f>SUM(B23:B34)</f>
        <v>10700</v>
      </c>
      <c r="C35" s="61">
        <f>SUM(C23:C34)</f>
        <v>11355</v>
      </c>
      <c r="D35" s="62">
        <f>SUM(D23:D34)</f>
        <v>-655</v>
      </c>
      <c r="E35" s="63"/>
      <c r="F35" s="64"/>
    </row>
  </sheetData>
  <mergeCells count="17">
    <mergeCell ref="O4:P4"/>
    <mergeCell ref="H4:J4"/>
    <mergeCell ref="Q4:S4"/>
    <mergeCell ref="Z4:AB4"/>
    <mergeCell ref="AI4:AK4"/>
    <mergeCell ref="B4:C4"/>
    <mergeCell ref="D4:E4"/>
    <mergeCell ref="F4:G4"/>
    <mergeCell ref="K4:L4"/>
    <mergeCell ref="M4:N4"/>
    <mergeCell ref="AL4:AN4"/>
    <mergeCell ref="T4:U4"/>
    <mergeCell ref="V4:W4"/>
    <mergeCell ref="X4:Y4"/>
    <mergeCell ref="AC4:AD4"/>
    <mergeCell ref="AE4:AF4"/>
    <mergeCell ref="AG4:AH4"/>
  </mergeCells>
  <pageMargins left="0.7" right="0.7" top="0.75" bottom="0.75" header="0.3" footer="0.3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Maestro de Marketng</vt:lpstr>
    </vt:vector>
  </TitlesOfParts>
  <Company>Hubspot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Mirman</dc:creator>
  <cp:lastModifiedBy>Brenda García</cp:lastModifiedBy>
  <dcterms:created xsi:type="dcterms:W3CDTF">2013-12-17T17:47:14Z</dcterms:created>
  <dcterms:modified xsi:type="dcterms:W3CDTF">2020-02-05T15:56:06Z</dcterms:modified>
</cp:coreProperties>
</file>